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55"/>
  </bookViews>
  <sheets>
    <sheet name="Financial Analysi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/>
  <c r="K33"/>
  <c r="L33"/>
  <c r="I34"/>
  <c r="J34"/>
  <c r="K34"/>
  <c r="L34"/>
  <c r="I35"/>
  <c r="J35"/>
  <c r="K35"/>
  <c r="L35"/>
  <c r="I36"/>
  <c r="H35"/>
  <c r="H34"/>
  <c r="H33"/>
  <c r="H36" s="1"/>
  <c r="I31"/>
  <c r="J31"/>
  <c r="K31"/>
  <c r="L31"/>
  <c r="H31"/>
  <c r="H24"/>
  <c r="H23"/>
  <c r="L24"/>
  <c r="K24"/>
  <c r="J24"/>
  <c r="I24"/>
  <c r="L23"/>
  <c r="K23"/>
  <c r="J23"/>
  <c r="I23"/>
  <c r="H21"/>
  <c r="H20"/>
  <c r="I17"/>
  <c r="J17"/>
  <c r="K17"/>
  <c r="L17"/>
  <c r="I18"/>
  <c r="J18"/>
  <c r="K18"/>
  <c r="L18"/>
  <c r="I19"/>
  <c r="J19"/>
  <c r="J33" s="1"/>
  <c r="K19"/>
  <c r="L19"/>
  <c r="I20"/>
  <c r="J20"/>
  <c r="K20"/>
  <c r="L20"/>
  <c r="I21"/>
  <c r="J21"/>
  <c r="K21"/>
  <c r="L21"/>
  <c r="H19"/>
  <c r="H18"/>
  <c r="H17"/>
  <c r="C34"/>
  <c r="D34"/>
  <c r="E34"/>
  <c r="F34"/>
  <c r="C35"/>
  <c r="D35"/>
  <c r="E35"/>
  <c r="F35"/>
  <c r="B35"/>
  <c r="B34"/>
  <c r="C31"/>
  <c r="D31"/>
  <c r="E31"/>
  <c r="F31"/>
  <c r="B31"/>
  <c r="D24"/>
  <c r="E24"/>
  <c r="F24"/>
  <c r="B24"/>
  <c r="C24"/>
  <c r="C23"/>
  <c r="D23"/>
  <c r="E23"/>
  <c r="F23"/>
  <c r="B23"/>
  <c r="F17"/>
  <c r="F18"/>
  <c r="F19"/>
  <c r="F33" s="1"/>
  <c r="F36" s="1"/>
  <c r="F20"/>
  <c r="F21"/>
  <c r="C21"/>
  <c r="D21"/>
  <c r="E21"/>
  <c r="B21"/>
  <c r="C20"/>
  <c r="D20"/>
  <c r="E20"/>
  <c r="B20"/>
  <c r="L36" l="1"/>
  <c r="K36"/>
  <c r="J36"/>
  <c r="B17"/>
  <c r="C17"/>
  <c r="D17"/>
  <c r="E17"/>
  <c r="B18"/>
  <c r="C18"/>
  <c r="D18"/>
  <c r="E18"/>
  <c r="B19"/>
  <c r="B33" s="1"/>
  <c r="B36" s="1"/>
  <c r="C19"/>
  <c r="C33" s="1"/>
  <c r="C36" s="1"/>
  <c r="D19"/>
  <c r="D33" s="1"/>
  <c r="D36" s="1"/>
  <c r="E19"/>
  <c r="E33" s="1"/>
  <c r="E36" s="1"/>
</calcChain>
</file>

<file path=xl/sharedStrings.xml><?xml version="1.0" encoding="utf-8"?>
<sst xmlns="http://schemas.openxmlformats.org/spreadsheetml/2006/main" count="70" uniqueCount="34">
  <si>
    <t>Gul Ahmad</t>
  </si>
  <si>
    <t>Sales</t>
  </si>
  <si>
    <t>GPM</t>
  </si>
  <si>
    <t>OPM</t>
  </si>
  <si>
    <t>NPM</t>
  </si>
  <si>
    <t>Assets</t>
  </si>
  <si>
    <t>Liabilities</t>
  </si>
  <si>
    <t>Equity</t>
  </si>
  <si>
    <t>ROA</t>
  </si>
  <si>
    <t>ROE</t>
  </si>
  <si>
    <t>In millions (PKR)</t>
  </si>
  <si>
    <t>Nishat</t>
  </si>
  <si>
    <t>Current</t>
  </si>
  <si>
    <t>o/w Current</t>
  </si>
  <si>
    <t>Quick</t>
  </si>
  <si>
    <t>o/w Stock in trade</t>
  </si>
  <si>
    <t>o/w in Stores</t>
  </si>
  <si>
    <t>Inventory turnover</t>
  </si>
  <si>
    <t>Debtor turnover</t>
  </si>
  <si>
    <t>Creditor turnover</t>
  </si>
  <si>
    <r>
      <t xml:space="preserve">Efficiency Ratios </t>
    </r>
    <r>
      <rPr>
        <sz val="11"/>
        <color theme="1"/>
        <rFont val="Calibri"/>
        <family val="2"/>
        <scheme val="minor"/>
      </rPr>
      <t>(days)</t>
    </r>
  </si>
  <si>
    <r>
      <t xml:space="preserve">Liquidity Ratios </t>
    </r>
    <r>
      <rPr>
        <sz val="11"/>
        <color theme="1"/>
        <rFont val="Calibri"/>
        <family val="2"/>
        <scheme val="minor"/>
      </rPr>
      <t>(ratio)</t>
    </r>
  </si>
  <si>
    <r>
      <rPr>
        <b/>
        <sz val="11"/>
        <color theme="1"/>
        <rFont val="Calibri"/>
        <family val="2"/>
        <scheme val="minor"/>
      </rPr>
      <t xml:space="preserve">Profitability Ratios </t>
    </r>
    <r>
      <rPr>
        <sz val="11"/>
        <color theme="1"/>
        <rFont val="Calibri"/>
        <family val="2"/>
        <scheme val="minor"/>
      </rPr>
      <t>(percentage)</t>
    </r>
  </si>
  <si>
    <t>Debt-to-Equity</t>
  </si>
  <si>
    <t>Interest Cover</t>
  </si>
  <si>
    <t>Interest cost</t>
  </si>
  <si>
    <r>
      <rPr>
        <b/>
        <sz val="11"/>
        <color theme="1"/>
        <rFont val="Calibri"/>
        <family val="2"/>
        <scheme val="minor"/>
      </rPr>
      <t>Leverage Ratio</t>
    </r>
    <r>
      <rPr>
        <sz val="11"/>
        <color theme="1"/>
        <rFont val="Calibri"/>
        <family val="2"/>
        <scheme val="minor"/>
      </rPr>
      <t xml:space="preserve"> (percentage/ratio)</t>
    </r>
  </si>
  <si>
    <t>DuPont Analysis</t>
  </si>
  <si>
    <t>Profitability</t>
  </si>
  <si>
    <t>Asset Turnover</t>
  </si>
  <si>
    <t>Leverage</t>
  </si>
  <si>
    <t>Gross Profit</t>
  </si>
  <si>
    <t>Operating Profit</t>
  </si>
  <si>
    <t>Net Profit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</si>
</sst>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2" fontId="0" fillId="9" borderId="1" xfId="0" applyNumberForma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2" fontId="0" fillId="11" borderId="1" xfId="0" applyNumberForma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0" fillId="14" borderId="1" xfId="0" applyFill="1" applyBorder="1"/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/>
    </xf>
    <xf numFmtId="0" fontId="4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left"/>
    </xf>
    <xf numFmtId="0" fontId="5" fillId="12" borderId="0" xfId="0" applyFont="1" applyFill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FF"/>
      <color rgb="FFB9B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10" zoomScaleNormal="110" workbookViewId="0">
      <pane ySplit="2" topLeftCell="A3" activePane="bottomLeft" state="frozen"/>
      <selection pane="bottomLeft" sqref="A1:F1"/>
    </sheetView>
  </sheetViews>
  <sheetFormatPr defaultRowHeight="15"/>
  <cols>
    <col min="1" max="1" width="18.28515625" style="30" bestFit="1" customWidth="1"/>
    <col min="2" max="5" width="10.5703125" style="30" bestFit="1" customWidth="1"/>
    <col min="6" max="6" width="9.140625" style="30"/>
    <col min="7" max="7" width="18.28515625" style="30" bestFit="1" customWidth="1"/>
    <col min="8" max="11" width="10.5703125" style="30" bestFit="1" customWidth="1"/>
    <col min="12" max="12" width="9.140625" style="30"/>
    <col min="13" max="16384" width="9.140625" style="29"/>
  </cols>
  <sheetData>
    <row r="1" spans="1:12">
      <c r="A1" s="18" t="s">
        <v>0</v>
      </c>
      <c r="B1" s="18"/>
      <c r="C1" s="18"/>
      <c r="D1" s="18"/>
      <c r="E1" s="18"/>
      <c r="F1" s="18"/>
      <c r="G1" s="18" t="s">
        <v>11</v>
      </c>
      <c r="H1" s="18"/>
      <c r="I1" s="18"/>
      <c r="J1" s="18"/>
      <c r="K1" s="18"/>
      <c r="L1" s="18"/>
    </row>
    <row r="2" spans="1:12">
      <c r="A2" s="18" t="s">
        <v>10</v>
      </c>
      <c r="B2" s="18"/>
      <c r="C2" s="18"/>
      <c r="D2" s="18"/>
      <c r="E2" s="18"/>
      <c r="F2" s="18"/>
      <c r="G2" s="18" t="s">
        <v>10</v>
      </c>
      <c r="H2" s="18"/>
      <c r="I2" s="18"/>
      <c r="J2" s="18"/>
      <c r="K2" s="18"/>
      <c r="L2" s="18"/>
    </row>
    <row r="3" spans="1:12">
      <c r="A3" s="19"/>
      <c r="B3" s="20">
        <v>2016</v>
      </c>
      <c r="C3" s="20">
        <v>2015</v>
      </c>
      <c r="D3" s="20">
        <v>2014</v>
      </c>
      <c r="E3" s="20">
        <v>2013</v>
      </c>
      <c r="F3" s="20">
        <v>2012</v>
      </c>
      <c r="G3" s="20"/>
      <c r="H3" s="20">
        <v>2016</v>
      </c>
      <c r="I3" s="20">
        <v>2015</v>
      </c>
      <c r="J3" s="20">
        <v>2014</v>
      </c>
      <c r="K3" s="20">
        <v>2013</v>
      </c>
      <c r="L3" s="20">
        <v>2012</v>
      </c>
    </row>
    <row r="4" spans="1:12">
      <c r="A4" s="21" t="s">
        <v>1</v>
      </c>
      <c r="B4" s="22">
        <v>32275</v>
      </c>
      <c r="C4" s="22">
        <v>33355</v>
      </c>
      <c r="D4" s="22">
        <v>33013</v>
      </c>
      <c r="E4" s="22">
        <v>30243</v>
      </c>
      <c r="F4" s="22">
        <v>24945</v>
      </c>
      <c r="G4" s="27" t="s">
        <v>1</v>
      </c>
      <c r="H4" s="22">
        <v>47999</v>
      </c>
      <c r="I4" s="22">
        <v>51200</v>
      </c>
      <c r="J4" s="22">
        <v>54444</v>
      </c>
      <c r="K4" s="22">
        <v>52426</v>
      </c>
      <c r="L4" s="22">
        <v>44924</v>
      </c>
    </row>
    <row r="5" spans="1:12">
      <c r="A5" s="21" t="s">
        <v>31</v>
      </c>
      <c r="B5" s="22">
        <v>7306</v>
      </c>
      <c r="C5" s="22">
        <v>6094</v>
      </c>
      <c r="D5" s="22">
        <v>5976</v>
      </c>
      <c r="E5" s="22">
        <v>4751</v>
      </c>
      <c r="F5" s="22">
        <v>3512</v>
      </c>
      <c r="G5" s="21" t="s">
        <v>31</v>
      </c>
      <c r="H5" s="22">
        <v>6264</v>
      </c>
      <c r="I5" s="22">
        <v>6047</v>
      </c>
      <c r="J5" s="22">
        <v>7864</v>
      </c>
      <c r="K5" s="22">
        <v>9044</v>
      </c>
      <c r="L5" s="22">
        <v>6789</v>
      </c>
    </row>
    <row r="6" spans="1:12">
      <c r="A6" s="21" t="s">
        <v>32</v>
      </c>
      <c r="B6" s="22">
        <v>2245</v>
      </c>
      <c r="C6" s="22">
        <v>2118</v>
      </c>
      <c r="D6" s="22">
        <v>2659</v>
      </c>
      <c r="E6" s="22">
        <v>2120</v>
      </c>
      <c r="F6" s="22">
        <v>1400</v>
      </c>
      <c r="G6" s="21" t="s">
        <v>32</v>
      </c>
      <c r="H6" s="22">
        <v>6771</v>
      </c>
      <c r="I6" s="22">
        <v>6134</v>
      </c>
      <c r="J6" s="22">
        <v>7585</v>
      </c>
      <c r="K6" s="22">
        <v>7974</v>
      </c>
      <c r="L6" s="22">
        <v>5842</v>
      </c>
    </row>
    <row r="7" spans="1:12">
      <c r="A7" s="23" t="s">
        <v>25</v>
      </c>
      <c r="B7" s="24">
        <v>910</v>
      </c>
      <c r="C7" s="24">
        <v>1334</v>
      </c>
      <c r="D7" s="24">
        <v>1163</v>
      </c>
      <c r="E7" s="24">
        <v>1269</v>
      </c>
      <c r="F7" s="24">
        <v>1375</v>
      </c>
      <c r="G7" s="23" t="s">
        <v>25</v>
      </c>
      <c r="H7" s="22">
        <v>1046</v>
      </c>
      <c r="I7" s="22">
        <v>1745</v>
      </c>
      <c r="J7" s="22">
        <v>1610</v>
      </c>
      <c r="K7" s="22">
        <v>1618</v>
      </c>
      <c r="L7" s="22">
        <v>1760</v>
      </c>
    </row>
    <row r="8" spans="1:12">
      <c r="A8" s="21" t="s">
        <v>33</v>
      </c>
      <c r="B8" s="22">
        <v>1141</v>
      </c>
      <c r="C8" s="22">
        <v>605</v>
      </c>
      <c r="D8" s="22">
        <v>1235</v>
      </c>
      <c r="E8" s="22">
        <v>711</v>
      </c>
      <c r="F8" s="22">
        <v>-240</v>
      </c>
      <c r="G8" s="21" t="s">
        <v>33</v>
      </c>
      <c r="H8" s="22">
        <v>4923</v>
      </c>
      <c r="I8" s="22">
        <v>3912</v>
      </c>
      <c r="J8" s="22">
        <v>5512</v>
      </c>
      <c r="K8" s="22">
        <v>5847</v>
      </c>
      <c r="L8" s="22">
        <v>3529</v>
      </c>
    </row>
    <row r="9" spans="1:12">
      <c r="A9" s="21" t="s">
        <v>5</v>
      </c>
      <c r="B9" s="22">
        <v>32169</v>
      </c>
      <c r="C9" s="22">
        <v>24943</v>
      </c>
      <c r="D9" s="22">
        <v>24277</v>
      </c>
      <c r="E9" s="22">
        <v>21189</v>
      </c>
      <c r="F9" s="22">
        <v>17719</v>
      </c>
      <c r="G9" s="27" t="s">
        <v>5</v>
      </c>
      <c r="H9" s="22">
        <v>106599</v>
      </c>
      <c r="I9" s="22">
        <v>101140</v>
      </c>
      <c r="J9" s="22">
        <v>97048</v>
      </c>
      <c r="K9" s="22">
        <v>80635</v>
      </c>
      <c r="L9" s="22">
        <v>56626</v>
      </c>
    </row>
    <row r="10" spans="1:12">
      <c r="A10" s="23" t="s">
        <v>13</v>
      </c>
      <c r="B10" s="24">
        <v>19869</v>
      </c>
      <c r="C10" s="24">
        <v>15728</v>
      </c>
      <c r="D10" s="24">
        <v>15896</v>
      </c>
      <c r="E10" s="24">
        <v>13922</v>
      </c>
      <c r="F10" s="24">
        <v>10754</v>
      </c>
      <c r="G10" s="28" t="s">
        <v>13</v>
      </c>
      <c r="H10" s="22">
        <v>25850</v>
      </c>
      <c r="I10" s="22">
        <v>24190</v>
      </c>
      <c r="J10" s="22">
        <v>28775</v>
      </c>
      <c r="K10" s="22">
        <v>27205</v>
      </c>
      <c r="L10" s="22">
        <v>19848</v>
      </c>
    </row>
    <row r="11" spans="1:12">
      <c r="A11" s="23" t="s">
        <v>15</v>
      </c>
      <c r="B11" s="24">
        <v>13854</v>
      </c>
      <c r="C11" s="24">
        <v>11284</v>
      </c>
      <c r="D11" s="24">
        <v>11914</v>
      </c>
      <c r="E11" s="24">
        <v>9555</v>
      </c>
      <c r="F11" s="24">
        <v>7415</v>
      </c>
      <c r="G11" s="23" t="s">
        <v>15</v>
      </c>
      <c r="H11" s="22">
        <v>9934</v>
      </c>
      <c r="I11" s="22">
        <v>10350</v>
      </c>
      <c r="J11" s="22">
        <v>12752</v>
      </c>
      <c r="K11" s="22">
        <v>10945</v>
      </c>
      <c r="L11" s="22">
        <v>9695</v>
      </c>
    </row>
    <row r="12" spans="1:12">
      <c r="A12" s="23" t="s">
        <v>16</v>
      </c>
      <c r="B12" s="24">
        <v>903</v>
      </c>
      <c r="C12" s="24">
        <v>699</v>
      </c>
      <c r="D12" s="24">
        <v>855</v>
      </c>
      <c r="E12" s="24">
        <v>723</v>
      </c>
      <c r="F12" s="24">
        <v>740</v>
      </c>
      <c r="G12" s="23" t="s">
        <v>16</v>
      </c>
      <c r="H12" s="22">
        <v>1269</v>
      </c>
      <c r="I12" s="22">
        <v>1336</v>
      </c>
      <c r="J12" s="22">
        <v>1316</v>
      </c>
      <c r="K12" s="22">
        <v>1285</v>
      </c>
      <c r="L12" s="22">
        <v>1019</v>
      </c>
    </row>
    <row r="13" spans="1:12">
      <c r="A13" s="21" t="s">
        <v>6</v>
      </c>
      <c r="B13" s="25">
        <v>23451</v>
      </c>
      <c r="C13" s="25">
        <v>17774</v>
      </c>
      <c r="D13" s="25">
        <v>17617</v>
      </c>
      <c r="E13" s="25">
        <v>15761</v>
      </c>
      <c r="F13" s="25">
        <v>13247</v>
      </c>
      <c r="G13" s="27" t="s">
        <v>6</v>
      </c>
      <c r="H13" s="22">
        <v>24444</v>
      </c>
      <c r="I13" s="22">
        <v>24997</v>
      </c>
      <c r="J13" s="22">
        <v>28459</v>
      </c>
      <c r="K13" s="22">
        <v>21718</v>
      </c>
      <c r="L13" s="22">
        <v>18863</v>
      </c>
    </row>
    <row r="14" spans="1:12">
      <c r="A14" s="23" t="s">
        <v>13</v>
      </c>
      <c r="B14" s="26">
        <v>18475</v>
      </c>
      <c r="C14" s="26">
        <v>14972</v>
      </c>
      <c r="D14" s="26">
        <v>15006</v>
      </c>
      <c r="E14" s="26">
        <v>13256</v>
      </c>
      <c r="F14" s="26">
        <v>10851</v>
      </c>
      <c r="G14" s="23" t="s">
        <v>13</v>
      </c>
      <c r="H14" s="22">
        <v>19553</v>
      </c>
      <c r="I14" s="22">
        <v>19167</v>
      </c>
      <c r="J14" s="22">
        <v>21553</v>
      </c>
      <c r="K14" s="22">
        <v>18068</v>
      </c>
      <c r="L14" s="22">
        <v>15127</v>
      </c>
    </row>
    <row r="15" spans="1:12">
      <c r="A15" s="21" t="s">
        <v>7</v>
      </c>
      <c r="B15" s="25">
        <v>8718</v>
      </c>
      <c r="C15" s="25">
        <v>7169</v>
      </c>
      <c r="D15" s="25">
        <v>6660</v>
      </c>
      <c r="E15" s="25">
        <v>5428</v>
      </c>
      <c r="F15" s="25">
        <v>4472</v>
      </c>
      <c r="G15" s="27" t="s">
        <v>7</v>
      </c>
      <c r="H15" s="22">
        <v>82155</v>
      </c>
      <c r="I15" s="22">
        <v>76143</v>
      </c>
      <c r="J15" s="22">
        <v>68589</v>
      </c>
      <c r="K15" s="22">
        <v>58917</v>
      </c>
      <c r="L15" s="22">
        <v>37763</v>
      </c>
    </row>
    <row r="16" spans="1:12">
      <c r="A16" s="3" t="s">
        <v>22</v>
      </c>
      <c r="B16" s="4"/>
      <c r="C16" s="4"/>
      <c r="D16" s="4"/>
      <c r="E16" s="4"/>
      <c r="F16" s="4"/>
      <c r="G16" s="3" t="s">
        <v>22</v>
      </c>
      <c r="H16" s="4"/>
      <c r="I16" s="4"/>
      <c r="J16" s="4"/>
      <c r="K16" s="4"/>
      <c r="L16" s="4"/>
    </row>
    <row r="17" spans="1:12">
      <c r="A17" s="1" t="s">
        <v>2</v>
      </c>
      <c r="B17" s="2">
        <f t="shared" ref="B17:E17" si="0">B5*100/B4</f>
        <v>22.636715724244773</v>
      </c>
      <c r="C17" s="2">
        <f t="shared" si="0"/>
        <v>18.270124419127566</v>
      </c>
      <c r="D17" s="2">
        <f t="shared" si="0"/>
        <v>18.101959834004784</v>
      </c>
      <c r="E17" s="2">
        <f t="shared" si="0"/>
        <v>15.7094203617366</v>
      </c>
      <c r="F17" s="2">
        <f t="shared" ref="F17" si="1">F5*100/F4</f>
        <v>14.078973742232913</v>
      </c>
      <c r="G17" s="9" t="s">
        <v>2</v>
      </c>
      <c r="H17" s="2">
        <f t="shared" ref="H17:L17" si="2">H5*100/H4</f>
        <v>13.05027188066418</v>
      </c>
      <c r="I17" s="2">
        <f t="shared" si="2"/>
        <v>11.810546875</v>
      </c>
      <c r="J17" s="2">
        <f t="shared" si="2"/>
        <v>14.444199544486077</v>
      </c>
      <c r="K17" s="2">
        <f t="shared" si="2"/>
        <v>17.250982337008356</v>
      </c>
      <c r="L17" s="2">
        <f t="shared" si="2"/>
        <v>15.112189475558722</v>
      </c>
    </row>
    <row r="18" spans="1:12">
      <c r="A18" s="1" t="s">
        <v>3</v>
      </c>
      <c r="B18" s="2">
        <f t="shared" ref="B18:E18" si="3">B6*100/B4</f>
        <v>6.9558481797056544</v>
      </c>
      <c r="C18" s="2">
        <f t="shared" si="3"/>
        <v>6.349872582821166</v>
      </c>
      <c r="D18" s="2">
        <f t="shared" si="3"/>
        <v>8.0544028110138424</v>
      </c>
      <c r="E18" s="2">
        <f t="shared" si="3"/>
        <v>7.0098865853255301</v>
      </c>
      <c r="F18" s="2">
        <f t="shared" ref="F18" si="4">F6*100/F4</f>
        <v>5.6123471637602727</v>
      </c>
      <c r="G18" s="9" t="s">
        <v>3</v>
      </c>
      <c r="H18" s="2">
        <f t="shared" ref="H18:L18" si="5">H6*100/H4</f>
        <v>14.106543886330964</v>
      </c>
      <c r="I18" s="2">
        <f t="shared" si="5"/>
        <v>11.98046875</v>
      </c>
      <c r="J18" s="2">
        <f t="shared" si="5"/>
        <v>13.931746381603116</v>
      </c>
      <c r="K18" s="2">
        <f t="shared" si="5"/>
        <v>15.210010300232709</v>
      </c>
      <c r="L18" s="2">
        <f t="shared" si="5"/>
        <v>13.004184845516873</v>
      </c>
    </row>
    <row r="19" spans="1:12">
      <c r="A19" s="1" t="s">
        <v>4</v>
      </c>
      <c r="B19" s="2">
        <f t="shared" ref="B19:E19" si="6">B8*100/B4</f>
        <v>3.5352439969016265</v>
      </c>
      <c r="C19" s="2">
        <f t="shared" si="6"/>
        <v>1.8138210163393793</v>
      </c>
      <c r="D19" s="2">
        <f t="shared" si="6"/>
        <v>3.7409505346378698</v>
      </c>
      <c r="E19" s="2">
        <f t="shared" si="6"/>
        <v>2.35095724630493</v>
      </c>
      <c r="F19" s="2">
        <f t="shared" ref="F19" si="7">F8*100/F4</f>
        <v>-0.96211665664461821</v>
      </c>
      <c r="G19" s="9" t="s">
        <v>4</v>
      </c>
      <c r="H19" s="2">
        <f t="shared" ref="H19:L19" si="8">H8*100/H4</f>
        <v>10.25646367632659</v>
      </c>
      <c r="I19" s="2">
        <f t="shared" si="8"/>
        <v>7.640625</v>
      </c>
      <c r="J19" s="2">
        <f t="shared" si="8"/>
        <v>10.124164278892072</v>
      </c>
      <c r="K19" s="2">
        <f t="shared" si="8"/>
        <v>11.152863083202991</v>
      </c>
      <c r="L19" s="2">
        <f t="shared" si="8"/>
        <v>7.855489270768409</v>
      </c>
    </row>
    <row r="20" spans="1:12">
      <c r="A20" s="1" t="s">
        <v>8</v>
      </c>
      <c r="B20" s="2">
        <f>B8*100/B9</f>
        <v>3.5468929714942958</v>
      </c>
      <c r="C20" s="2">
        <f t="shared" ref="C20:E20" si="9">C8*100/C9</f>
        <v>2.4255302088762378</v>
      </c>
      <c r="D20" s="2">
        <f t="shared" si="9"/>
        <v>5.0871194958190884</v>
      </c>
      <c r="E20" s="2">
        <f t="shared" si="9"/>
        <v>3.3555146538298173</v>
      </c>
      <c r="F20" s="2">
        <f t="shared" ref="F20" si="10">F8*100/F9</f>
        <v>-1.3544782436932106</v>
      </c>
      <c r="G20" s="9" t="s">
        <v>8</v>
      </c>
      <c r="H20" s="2">
        <f>H8*100/H9</f>
        <v>4.6182421973939718</v>
      </c>
      <c r="I20" s="2">
        <f t="shared" ref="I20:L20" si="11">I8*100/I9</f>
        <v>3.8679058730472611</v>
      </c>
      <c r="J20" s="2">
        <f t="shared" si="11"/>
        <v>5.6796636715851951</v>
      </c>
      <c r="K20" s="2">
        <f t="shared" si="11"/>
        <v>7.2511936503999506</v>
      </c>
      <c r="L20" s="2">
        <f t="shared" si="11"/>
        <v>6.2321195210680607</v>
      </c>
    </row>
    <row r="21" spans="1:12">
      <c r="A21" s="1" t="s">
        <v>9</v>
      </c>
      <c r="B21" s="2">
        <f>B8*100/B15</f>
        <v>13.087864189034182</v>
      </c>
      <c r="C21" s="2">
        <f t="shared" ref="C21:E21" si="12">C8*100/C15</f>
        <v>8.4391128469800538</v>
      </c>
      <c r="D21" s="2">
        <f t="shared" si="12"/>
        <v>18.543543543543542</v>
      </c>
      <c r="E21" s="2">
        <f t="shared" si="12"/>
        <v>13.098747236551215</v>
      </c>
      <c r="F21" s="2">
        <f t="shared" ref="F21" si="13">F8*100/F15</f>
        <v>-5.3667262969588547</v>
      </c>
      <c r="G21" s="9" t="s">
        <v>9</v>
      </c>
      <c r="H21" s="2">
        <f>H8*100/H15</f>
        <v>5.9923315683768488</v>
      </c>
      <c r="I21" s="2">
        <f t="shared" ref="I21:L21" si="14">I8*100/I15</f>
        <v>5.1377014302036956</v>
      </c>
      <c r="J21" s="2">
        <f t="shared" si="14"/>
        <v>8.0362740381110669</v>
      </c>
      <c r="K21" s="2">
        <f t="shared" si="14"/>
        <v>9.9241305565456486</v>
      </c>
      <c r="L21" s="2">
        <f t="shared" si="14"/>
        <v>9.3451261817122582</v>
      </c>
    </row>
    <row r="22" spans="1:12">
      <c r="A22" s="5" t="s">
        <v>21</v>
      </c>
      <c r="B22" s="5"/>
      <c r="C22" s="5"/>
      <c r="D22" s="5"/>
      <c r="E22" s="5"/>
      <c r="F22" s="5"/>
      <c r="G22" s="5" t="s">
        <v>21</v>
      </c>
      <c r="H22" s="5"/>
      <c r="I22" s="5"/>
      <c r="J22" s="5"/>
      <c r="K22" s="5"/>
      <c r="L22" s="5"/>
    </row>
    <row r="23" spans="1:12">
      <c r="A23" s="7" t="s">
        <v>12</v>
      </c>
      <c r="B23" s="8">
        <f>B10/B14</f>
        <v>1.0754533152909338</v>
      </c>
      <c r="C23" s="8">
        <f t="shared" ref="C23:F23" si="15">C10/C14</f>
        <v>1.0504942559444297</v>
      </c>
      <c r="D23" s="8">
        <f t="shared" si="15"/>
        <v>1.0593096094895376</v>
      </c>
      <c r="E23" s="8">
        <f t="shared" si="15"/>
        <v>1.0502414001207001</v>
      </c>
      <c r="F23" s="8">
        <f t="shared" si="15"/>
        <v>0.99106073172979448</v>
      </c>
      <c r="G23" s="7" t="s">
        <v>12</v>
      </c>
      <c r="H23" s="8">
        <f>H10/H14</f>
        <v>1.3220477676059941</v>
      </c>
      <c r="I23" s="8">
        <f t="shared" ref="I23:L23" si="16">I10/I14</f>
        <v>1.2620650075650859</v>
      </c>
      <c r="J23" s="8">
        <f t="shared" si="16"/>
        <v>1.3350809632069782</v>
      </c>
      <c r="K23" s="8">
        <f t="shared" si="16"/>
        <v>1.5057006862962143</v>
      </c>
      <c r="L23" s="8">
        <f t="shared" si="16"/>
        <v>1.3120909631784228</v>
      </c>
    </row>
    <row r="24" spans="1:12">
      <c r="A24" s="7" t="s">
        <v>14</v>
      </c>
      <c r="B24" s="8">
        <f>(B10-B11-B12)/B14</f>
        <v>0.27669824086603517</v>
      </c>
      <c r="C24" s="8">
        <f>(C10-C11-C12)/C14</f>
        <v>0.25013358268768365</v>
      </c>
      <c r="D24" s="8">
        <f t="shared" ref="D24:F24" si="17">(D10-D11-D12)/D14</f>
        <v>0.20838331334133015</v>
      </c>
      <c r="E24" s="8">
        <f t="shared" si="17"/>
        <v>0.27489438744719374</v>
      </c>
      <c r="F24" s="8">
        <f t="shared" si="17"/>
        <v>0.23951709519859921</v>
      </c>
      <c r="G24" s="7" t="s">
        <v>14</v>
      </c>
      <c r="H24" s="8">
        <f>(H10-H11-H12)/H14</f>
        <v>0.7490922109139263</v>
      </c>
      <c r="I24" s="8">
        <f>(I10-I11-I12)/I14</f>
        <v>0.65237126310846771</v>
      </c>
      <c r="J24" s="8">
        <f t="shared" ref="J24:L24" si="18">(J10-J11-J12)/J14</f>
        <v>0.6823644040272816</v>
      </c>
      <c r="K24" s="8">
        <f t="shared" si="18"/>
        <v>0.82881337170688507</v>
      </c>
      <c r="L24" s="8">
        <f t="shared" si="18"/>
        <v>0.60382098234944137</v>
      </c>
    </row>
    <row r="25" spans="1:12">
      <c r="A25" s="10" t="s">
        <v>20</v>
      </c>
      <c r="B25" s="10"/>
      <c r="C25" s="10"/>
      <c r="D25" s="10"/>
      <c r="E25" s="10"/>
      <c r="F25" s="10"/>
      <c r="G25" s="10" t="s">
        <v>20</v>
      </c>
      <c r="H25" s="10"/>
      <c r="I25" s="10"/>
      <c r="J25" s="10"/>
      <c r="K25" s="10"/>
      <c r="L25" s="10"/>
    </row>
    <row r="26" spans="1:12">
      <c r="A26" s="6" t="s">
        <v>17</v>
      </c>
      <c r="B26" s="11">
        <v>184</v>
      </c>
      <c r="C26" s="11">
        <v>155</v>
      </c>
      <c r="D26" s="11">
        <v>145</v>
      </c>
      <c r="E26" s="11">
        <v>122</v>
      </c>
      <c r="F26" s="11">
        <v>151</v>
      </c>
      <c r="G26" s="6" t="s">
        <v>17</v>
      </c>
      <c r="H26" s="11">
        <v>88</v>
      </c>
      <c r="I26" s="11">
        <v>93</v>
      </c>
      <c r="J26" s="11">
        <v>93</v>
      </c>
      <c r="K26" s="11">
        <v>87</v>
      </c>
      <c r="L26" s="11">
        <v>94</v>
      </c>
    </row>
    <row r="27" spans="1:12">
      <c r="A27" s="6" t="s">
        <v>18</v>
      </c>
      <c r="B27" s="11">
        <v>24</v>
      </c>
      <c r="C27" s="11">
        <v>18</v>
      </c>
      <c r="D27" s="11">
        <v>22</v>
      </c>
      <c r="E27" s="11">
        <v>28</v>
      </c>
      <c r="F27" s="11">
        <v>30</v>
      </c>
      <c r="G27" s="6" t="s">
        <v>18</v>
      </c>
      <c r="H27" s="11">
        <v>20</v>
      </c>
      <c r="I27" s="11">
        <v>21</v>
      </c>
      <c r="J27" s="11">
        <v>31</v>
      </c>
      <c r="K27" s="11">
        <v>34</v>
      </c>
      <c r="L27" s="11">
        <v>24</v>
      </c>
    </row>
    <row r="28" spans="1:12">
      <c r="A28" s="6" t="s">
        <v>19</v>
      </c>
      <c r="B28" s="11">
        <v>120</v>
      </c>
      <c r="C28" s="11">
        <v>118</v>
      </c>
      <c r="D28" s="11">
        <v>126</v>
      </c>
      <c r="E28" s="11">
        <v>100</v>
      </c>
      <c r="F28" s="11">
        <v>86</v>
      </c>
      <c r="G28" s="6" t="s">
        <v>19</v>
      </c>
      <c r="H28" s="11">
        <v>79</v>
      </c>
      <c r="I28" s="11">
        <v>62</v>
      </c>
      <c r="J28" s="11">
        <v>50</v>
      </c>
      <c r="K28" s="11">
        <v>45</v>
      </c>
      <c r="L28" s="11">
        <v>43</v>
      </c>
    </row>
    <row r="29" spans="1:12">
      <c r="A29" s="12" t="s">
        <v>26</v>
      </c>
      <c r="B29" s="12"/>
      <c r="C29" s="12"/>
      <c r="D29" s="12"/>
      <c r="E29" s="12"/>
      <c r="F29" s="12"/>
      <c r="G29" s="12" t="s">
        <v>26</v>
      </c>
      <c r="H29" s="12"/>
      <c r="I29" s="12"/>
      <c r="J29" s="12"/>
      <c r="K29" s="12"/>
      <c r="L29" s="12"/>
    </row>
    <row r="30" spans="1:12">
      <c r="A30" s="13" t="s">
        <v>23</v>
      </c>
      <c r="B30" s="14">
        <v>53</v>
      </c>
      <c r="C30" s="14">
        <v>34</v>
      </c>
      <c r="D30" s="14">
        <v>34</v>
      </c>
      <c r="E30" s="14">
        <v>40</v>
      </c>
      <c r="F30" s="14">
        <v>47</v>
      </c>
      <c r="G30" s="13" t="s">
        <v>23</v>
      </c>
      <c r="H30" s="14">
        <v>5.64</v>
      </c>
      <c r="I30" s="14">
        <v>7.33</v>
      </c>
      <c r="J30" s="14">
        <v>9.3800000000000008</v>
      </c>
      <c r="K30" s="14">
        <v>5.35</v>
      </c>
      <c r="L30" s="14">
        <v>9.07</v>
      </c>
    </row>
    <row r="31" spans="1:12">
      <c r="A31" s="13" t="s">
        <v>24</v>
      </c>
      <c r="B31" s="14">
        <f>B6/B7</f>
        <v>2.4670329670329672</v>
      </c>
      <c r="C31" s="14">
        <f t="shared" ref="C31:F31" si="19">C6/C7</f>
        <v>1.5877061469265368</v>
      </c>
      <c r="D31" s="14">
        <f t="shared" si="19"/>
        <v>2.286328460877042</v>
      </c>
      <c r="E31" s="14">
        <f t="shared" si="19"/>
        <v>1.6706067769897557</v>
      </c>
      <c r="F31" s="14">
        <f t="shared" si="19"/>
        <v>1.0181818181818181</v>
      </c>
      <c r="G31" s="13" t="s">
        <v>24</v>
      </c>
      <c r="H31" s="14">
        <f>H6/H7</f>
        <v>6.4732313575525815</v>
      </c>
      <c r="I31" s="14">
        <f t="shared" ref="I31:L31" si="20">I6/I7</f>
        <v>3.5151862464183381</v>
      </c>
      <c r="J31" s="14">
        <f t="shared" si="20"/>
        <v>4.7111801242236027</v>
      </c>
      <c r="K31" s="14">
        <f t="shared" si="20"/>
        <v>4.928306551297899</v>
      </c>
      <c r="L31" s="14">
        <f t="shared" si="20"/>
        <v>3.3193181818181818</v>
      </c>
    </row>
    <row r="32" spans="1:12">
      <c r="A32" s="15" t="s">
        <v>27</v>
      </c>
      <c r="B32" s="15"/>
      <c r="C32" s="15"/>
      <c r="D32" s="15"/>
      <c r="E32" s="15"/>
      <c r="F32" s="15"/>
      <c r="G32" s="15" t="s">
        <v>27</v>
      </c>
      <c r="H32" s="15"/>
      <c r="I32" s="15"/>
      <c r="J32" s="15"/>
      <c r="K32" s="15"/>
      <c r="L32" s="15"/>
    </row>
    <row r="33" spans="1:12">
      <c r="A33" s="16" t="s">
        <v>28</v>
      </c>
      <c r="B33" s="17">
        <f>B19</f>
        <v>3.5352439969016265</v>
      </c>
      <c r="C33" s="17">
        <f t="shared" ref="C33:F33" si="21">C19</f>
        <v>1.8138210163393793</v>
      </c>
      <c r="D33" s="17">
        <f t="shared" si="21"/>
        <v>3.7409505346378698</v>
      </c>
      <c r="E33" s="17">
        <f t="shared" si="21"/>
        <v>2.35095724630493</v>
      </c>
      <c r="F33" s="17">
        <f t="shared" si="21"/>
        <v>-0.96211665664461821</v>
      </c>
      <c r="G33" s="16" t="s">
        <v>28</v>
      </c>
      <c r="H33" s="17">
        <f>H19</f>
        <v>10.25646367632659</v>
      </c>
      <c r="I33" s="17">
        <f t="shared" ref="I33:L33" si="22">I19</f>
        <v>7.640625</v>
      </c>
      <c r="J33" s="17">
        <f t="shared" si="22"/>
        <v>10.124164278892072</v>
      </c>
      <c r="K33" s="17">
        <f t="shared" si="22"/>
        <v>11.152863083202991</v>
      </c>
      <c r="L33" s="17">
        <f t="shared" si="22"/>
        <v>7.855489270768409</v>
      </c>
    </row>
    <row r="34" spans="1:12">
      <c r="A34" s="16" t="s">
        <v>29</v>
      </c>
      <c r="B34" s="17">
        <f>B4/B9</f>
        <v>1.0032950977649289</v>
      </c>
      <c r="C34" s="17">
        <f t="shared" ref="C34:F34" si="23">C4/C9</f>
        <v>1.3372489275548249</v>
      </c>
      <c r="D34" s="17">
        <f t="shared" si="23"/>
        <v>1.3598467685463607</v>
      </c>
      <c r="E34" s="17">
        <f t="shared" si="23"/>
        <v>1.427297182500354</v>
      </c>
      <c r="F34" s="17">
        <f t="shared" si="23"/>
        <v>1.4078108245386309</v>
      </c>
      <c r="G34" s="16" t="s">
        <v>29</v>
      </c>
      <c r="H34" s="17">
        <f>H4/H9</f>
        <v>0.45027626900815204</v>
      </c>
      <c r="I34" s="17">
        <f t="shared" ref="I34:L34" si="24">I4/I9</f>
        <v>0.50622898951947792</v>
      </c>
      <c r="J34" s="17">
        <f t="shared" si="24"/>
        <v>0.56100074190091498</v>
      </c>
      <c r="K34" s="17">
        <f t="shared" si="24"/>
        <v>0.65016432070440877</v>
      </c>
      <c r="L34" s="17">
        <f t="shared" si="24"/>
        <v>0.79334581287747674</v>
      </c>
    </row>
    <row r="35" spans="1:12">
      <c r="A35" s="16" t="s">
        <v>30</v>
      </c>
      <c r="B35" s="17">
        <f>B9/B15</f>
        <v>3.6899518238128013</v>
      </c>
      <c r="C35" s="17">
        <f t="shared" ref="C35:F35" si="25">C9/C15</f>
        <v>3.4792858139210487</v>
      </c>
      <c r="D35" s="17">
        <f t="shared" si="25"/>
        <v>3.6451951951951953</v>
      </c>
      <c r="E35" s="17">
        <f t="shared" si="25"/>
        <v>3.9036477523949888</v>
      </c>
      <c r="F35" s="17">
        <f t="shared" si="25"/>
        <v>3.9622093023255816</v>
      </c>
      <c r="G35" s="16" t="s">
        <v>30</v>
      </c>
      <c r="H35" s="17">
        <f>H9/H15</f>
        <v>1.2975351469782728</v>
      </c>
      <c r="I35" s="17">
        <f t="shared" ref="I35:L35" si="26">I9/I15</f>
        <v>1.3282901908251579</v>
      </c>
      <c r="J35" s="17">
        <f t="shared" si="26"/>
        <v>1.4149207598886118</v>
      </c>
      <c r="K35" s="17">
        <f t="shared" si="26"/>
        <v>1.3686202624030415</v>
      </c>
      <c r="L35" s="17">
        <f t="shared" si="26"/>
        <v>1.4995101024812647</v>
      </c>
    </row>
    <row r="36" spans="1:12">
      <c r="A36" s="16" t="s">
        <v>9</v>
      </c>
      <c r="B36" s="17">
        <f>B33*B34*B35</f>
        <v>13.087864189034182</v>
      </c>
      <c r="C36" s="17">
        <f t="shared" ref="C36:F36" si="27">C33*C34*C35</f>
        <v>8.4391128469800503</v>
      </c>
      <c r="D36" s="17">
        <f t="shared" si="27"/>
        <v>18.543543543543542</v>
      </c>
      <c r="E36" s="17">
        <f t="shared" si="27"/>
        <v>13.098747236551215</v>
      </c>
      <c r="F36" s="17">
        <f t="shared" si="27"/>
        <v>-5.3667262969588556</v>
      </c>
      <c r="G36" s="16" t="s">
        <v>9</v>
      </c>
      <c r="H36" s="17">
        <f>H33*H34*H35</f>
        <v>5.9923315683768488</v>
      </c>
      <c r="I36" s="17">
        <f t="shared" ref="I36:L36" si="28">I33*I34*I35</f>
        <v>5.1377014302036956</v>
      </c>
      <c r="J36" s="17">
        <f t="shared" si="28"/>
        <v>8.0362740381110651</v>
      </c>
      <c r="K36" s="17">
        <f t="shared" si="28"/>
        <v>9.9241305565456486</v>
      </c>
      <c r="L36" s="17">
        <f t="shared" si="28"/>
        <v>9.3451261817122582</v>
      </c>
    </row>
  </sheetData>
  <mergeCells count="14">
    <mergeCell ref="A22:F22"/>
    <mergeCell ref="G22:L22"/>
    <mergeCell ref="A25:F25"/>
    <mergeCell ref="G25:L25"/>
    <mergeCell ref="A29:F29"/>
    <mergeCell ref="A32:F32"/>
    <mergeCell ref="G29:L29"/>
    <mergeCell ref="G32:L32"/>
    <mergeCell ref="A1:F1"/>
    <mergeCell ref="A2:F2"/>
    <mergeCell ref="A16:F16"/>
    <mergeCell ref="G16:L16"/>
    <mergeCell ref="G2:L2"/>
    <mergeCell ref="G1:L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Pervaiz</dc:creator>
  <cp:lastModifiedBy>Cafe</cp:lastModifiedBy>
  <dcterms:created xsi:type="dcterms:W3CDTF">2017-11-21T12:02:29Z</dcterms:created>
  <dcterms:modified xsi:type="dcterms:W3CDTF">2017-11-21T14:06:56Z</dcterms:modified>
</cp:coreProperties>
</file>